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YDAKTYKA UG\2016_2017_zimowy\"/>
    </mc:Choice>
  </mc:AlternateContent>
  <bookViews>
    <workbookView xWindow="0" yWindow="0" windowWidth="15345" windowHeight="6705"/>
  </bookViews>
  <sheets>
    <sheet name="simpleks" sheetId="1" r:id="rId1"/>
    <sheet name="solver" sheetId="2" r:id="rId2"/>
    <sheet name="Raport wyników 1" sheetId="3" r:id="rId3"/>
    <sheet name="Raport wrażliwości 1" sheetId="4" r:id="rId4"/>
    <sheet name="Raport granic 1" sheetId="5" r:id="rId5"/>
  </sheets>
  <definedNames>
    <definedName name="solver_adj" localSheetId="1" hidden="1">solver!$M$3:$N$3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solver!$Q$6:$Q$8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solver!$R$3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solver!$R$6:$R$8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4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2" l="1"/>
  <c r="Q7" i="2"/>
  <c r="Q6" i="2"/>
  <c r="R3" i="2"/>
  <c r="O18" i="1"/>
  <c r="P18" i="1"/>
  <c r="Q18" i="1"/>
  <c r="R18" i="1"/>
  <c r="S18" i="1"/>
  <c r="T18" i="1"/>
  <c r="N18" i="1"/>
  <c r="O17" i="1"/>
  <c r="P17" i="1"/>
  <c r="Q17" i="1"/>
  <c r="R17" i="1"/>
  <c r="S17" i="1"/>
  <c r="T17" i="1"/>
  <c r="N17" i="1"/>
  <c r="O16" i="1"/>
  <c r="P16" i="1"/>
  <c r="Q16" i="1"/>
  <c r="R16" i="1"/>
  <c r="S16" i="1"/>
  <c r="T16" i="1"/>
  <c r="N16" i="1"/>
  <c r="O15" i="1"/>
  <c r="P15" i="1"/>
  <c r="Q15" i="1"/>
  <c r="R15" i="1"/>
  <c r="S15" i="1"/>
  <c r="T15" i="1"/>
  <c r="N15" i="1"/>
  <c r="O14" i="1"/>
  <c r="P14" i="1"/>
  <c r="Q14" i="1"/>
  <c r="R14" i="1"/>
  <c r="S14" i="1"/>
  <c r="T14" i="1"/>
  <c r="N14" i="1"/>
  <c r="O13" i="1"/>
  <c r="P13" i="1"/>
  <c r="Q13" i="1"/>
  <c r="R13" i="1"/>
  <c r="S13" i="1"/>
  <c r="T13" i="1"/>
  <c r="N13" i="1"/>
  <c r="O12" i="1"/>
  <c r="P12" i="1"/>
  <c r="Q12" i="1"/>
  <c r="R12" i="1"/>
  <c r="S12" i="1"/>
  <c r="T12" i="1"/>
  <c r="N12" i="1"/>
  <c r="O11" i="1"/>
  <c r="P11" i="1"/>
  <c r="Q11" i="1"/>
  <c r="R11" i="1"/>
  <c r="S11" i="1"/>
  <c r="T11" i="1"/>
  <c r="N11" i="1"/>
</calcChain>
</file>

<file path=xl/sharedStrings.xml><?xml version="1.0" encoding="utf-8"?>
<sst xmlns="http://schemas.openxmlformats.org/spreadsheetml/2006/main" count="158" uniqueCount="106">
  <si>
    <t>F</t>
  </si>
  <si>
    <t>x1</t>
  </si>
  <si>
    <t>x2</t>
  </si>
  <si>
    <t>s1</t>
  </si>
  <si>
    <t>s2</t>
  </si>
  <si>
    <t>s3</t>
  </si>
  <si>
    <t>Iteracja</t>
  </si>
  <si>
    <t>Wiersz</t>
  </si>
  <si>
    <t>Stała</t>
  </si>
  <si>
    <t>Komentarz</t>
  </si>
  <si>
    <t>Wartość funkcji celu można zwiększyć jeżeli w wierszu zerowym są elementy ujemne.</t>
  </si>
  <si>
    <t xml:space="preserve">Należy zwiększyć wartość tej zmiennej, dla której wartość bezwzględna jest największa. </t>
  </si>
  <si>
    <t>18/1=18</t>
  </si>
  <si>
    <t>24/2=12</t>
  </si>
  <si>
    <t>20/2=10 MIN</t>
  </si>
  <si>
    <t>w3/2</t>
  </si>
  <si>
    <t>w2-w3/2</t>
  </si>
  <si>
    <t>w4-w3</t>
  </si>
  <si>
    <t>w1+3/2w3</t>
  </si>
  <si>
    <t>Przekształcenia</t>
  </si>
  <si>
    <t>8/2,5=3,2</t>
  </si>
  <si>
    <t>10/0,5=20</t>
  </si>
  <si>
    <t>4/2=2 MIN</t>
  </si>
  <si>
    <t>w4/2</t>
  </si>
  <si>
    <t>w3-1/4w4</t>
  </si>
  <si>
    <t>w1+w4/4</t>
  </si>
  <si>
    <t>w2-w4*2,5/2</t>
  </si>
  <si>
    <t>W wierszu 1 są już dodatnie i zerowe współczynniki</t>
  </si>
  <si>
    <t>nie możemy poprawić wartości funkcji celu</t>
  </si>
  <si>
    <t>F=31</t>
  </si>
  <si>
    <t>x1=2</t>
  </si>
  <si>
    <t>x2=9</t>
  </si>
  <si>
    <t>s1=3</t>
  </si>
  <si>
    <t>s2=0</t>
  </si>
  <si>
    <t>s3=0</t>
  </si>
  <si>
    <t>y1=0</t>
  </si>
  <si>
    <t>y2=1,25</t>
  </si>
  <si>
    <t>y3=0,25</t>
  </si>
  <si>
    <t>F+1,25s2+0,25s1=31</t>
  </si>
  <si>
    <t>Funkcji celu nie możemy zwiększyć zwiększając wartości s2 i s3</t>
  </si>
  <si>
    <t>F=31-1,25s2-0,25s3</t>
  </si>
  <si>
    <t>F-0,5x1+1,5s2=30</t>
  </si>
  <si>
    <t>F=30+0,5x1-1,5s2</t>
  </si>
  <si>
    <t>Zwiększając  x1 zwiększymy wartość F</t>
  </si>
  <si>
    <t>F-2x1-3x2=0</t>
  </si>
  <si>
    <t>F=2x1+3x2</t>
  </si>
  <si>
    <t>Zwiększając x2 zwiększymy wartość F</t>
  </si>
  <si>
    <t>(lub x1, ale przy x2 stoi większy parametr)</t>
  </si>
  <si>
    <t>Lewa</t>
  </si>
  <si>
    <t>Prawa</t>
  </si>
  <si>
    <t>FC</t>
  </si>
  <si>
    <t>Microsoft Excel 15.0 Raport wyników</t>
  </si>
  <si>
    <t>Arkusz: [simpleks.xlsx]Arkusz2</t>
  </si>
  <si>
    <t>Raport utworzony: 19.01.2017 10:36:15</t>
  </si>
  <si>
    <t>Wynik: Dodatek Solver znalazł rozwiązanie. Wszystkie ograniczenia i warunki optymalizacji są spełnione.</t>
  </si>
  <si>
    <t>Aparat dodatku Solver</t>
  </si>
  <si>
    <t>Aparat: LP simpleks</t>
  </si>
  <si>
    <t>Czas rozwiązania: 0,016 sek.</t>
  </si>
  <si>
    <t>Liczba iteracji: 2 Podproblemy: 0</t>
  </si>
  <si>
    <t>Opcje dodatku Solver</t>
  </si>
  <si>
    <t>Maksymalny czas Nieograniczone,  Iteracje Nieograniczone, Precision 0,000001, Użyj skalowania automatycznego</t>
  </si>
  <si>
    <t>Maksymalna liczba podproblemów Nieograniczone, Maksymalna liczba rozwiązań całkowitoliczbowych Nieograniczone, Tolerancja całkowitoliczbowa 1%, Przyjmij nieujemne</t>
  </si>
  <si>
    <t>Komórka celu (Maks)</t>
  </si>
  <si>
    <t>Komórka</t>
  </si>
  <si>
    <t>Nazwa</t>
  </si>
  <si>
    <t>Wartość początkowa</t>
  </si>
  <si>
    <t>Wartość końcowa</t>
  </si>
  <si>
    <t>Komórki zmiennych</t>
  </si>
  <si>
    <t>Całkowite</t>
  </si>
  <si>
    <t>Ograniczenia</t>
  </si>
  <si>
    <t>Wartość komórki</t>
  </si>
  <si>
    <t>Formuła</t>
  </si>
  <si>
    <t>Stan</t>
  </si>
  <si>
    <t>Zapas czasu</t>
  </si>
  <si>
    <t>$R$3</t>
  </si>
  <si>
    <t>$M$3</t>
  </si>
  <si>
    <t>Ciągłe</t>
  </si>
  <si>
    <t>$N$3</t>
  </si>
  <si>
    <t>$Q$6</t>
  </si>
  <si>
    <t>$Q$6&lt;=$R$6</t>
  </si>
  <si>
    <t>Niewiążące</t>
  </si>
  <si>
    <t>$Q$7</t>
  </si>
  <si>
    <t>$Q$7&lt;=$R$7</t>
  </si>
  <si>
    <t>Wiążące</t>
  </si>
  <si>
    <t>$Q$8</t>
  </si>
  <si>
    <t>$Q$8&lt;=$R$8</t>
  </si>
  <si>
    <t>Microsoft Excel 15.0 Raport wrażliwości</t>
  </si>
  <si>
    <t>Końcowa</t>
  </si>
  <si>
    <t>wartość</t>
  </si>
  <si>
    <t>Koszt</t>
  </si>
  <si>
    <t>zmniejszony</t>
  </si>
  <si>
    <t>Współczynnik</t>
  </si>
  <si>
    <t>funkcji celu</t>
  </si>
  <si>
    <t>Dopuszczalny</t>
  </si>
  <si>
    <t>wzrost</t>
  </si>
  <si>
    <t>spadek</t>
  </si>
  <si>
    <t>Cena</t>
  </si>
  <si>
    <t>dualna</t>
  </si>
  <si>
    <t>Prawa strona</t>
  </si>
  <si>
    <t>ograniczenia</t>
  </si>
  <si>
    <t>Microsoft Excel 15.0 Raport granic</t>
  </si>
  <si>
    <t>Zmienna</t>
  </si>
  <si>
    <t>Dolna</t>
  </si>
  <si>
    <t>granica</t>
  </si>
  <si>
    <t>Wynik</t>
  </si>
  <si>
    <t>Górna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</si>
</sst>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00206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16" xfId="0" applyFont="1" applyBorder="1"/>
    <xf numFmtId="0" fontId="5" fillId="0" borderId="1" xfId="0" applyFont="1" applyBorder="1"/>
    <xf numFmtId="0" fontId="5" fillId="0" borderId="7" xfId="0" applyFont="1" applyBorder="1"/>
    <xf numFmtId="0" fontId="6" fillId="0" borderId="4" xfId="0" applyFont="1" applyBorder="1"/>
    <xf numFmtId="0" fontId="6" fillId="0" borderId="1" xfId="0" applyFont="1" applyBorder="1"/>
    <xf numFmtId="0" fontId="2" fillId="0" borderId="18" xfId="0" applyFont="1" applyBorder="1"/>
    <xf numFmtId="0" fontId="5" fillId="0" borderId="19" xfId="0" applyFont="1" applyBorder="1"/>
    <xf numFmtId="0" fontId="6" fillId="0" borderId="3" xfId="0" applyFont="1" applyBorder="1"/>
    <xf numFmtId="0" fontId="6" fillId="0" borderId="20" xfId="0" applyFont="1" applyBorder="1"/>
    <xf numFmtId="0" fontId="2" fillId="0" borderId="9" xfId="0" applyFont="1" applyBorder="1" applyAlignment="1">
      <alignment horizontal="right" vertical="top"/>
    </xf>
    <xf numFmtId="0" fontId="2" fillId="0" borderId="21" xfId="0" applyFont="1" applyBorder="1" applyAlignment="1">
      <alignment horizontal="right" vertical="top"/>
    </xf>
    <xf numFmtId="0" fontId="2" fillId="0" borderId="22" xfId="0" applyFont="1" applyBorder="1" applyAlignment="1">
      <alignment horizontal="right" vertical="top"/>
    </xf>
    <xf numFmtId="0" fontId="2" fillId="0" borderId="23" xfId="0" applyFont="1" applyFill="1" applyBorder="1"/>
    <xf numFmtId="0" fontId="5" fillId="0" borderId="4" xfId="0" applyFont="1" applyBorder="1"/>
    <xf numFmtId="0" fontId="2" fillId="0" borderId="24" xfId="0" applyFont="1" applyBorder="1"/>
    <xf numFmtId="0" fontId="2" fillId="0" borderId="25" xfId="0" applyFont="1" applyBorder="1"/>
    <xf numFmtId="0" fontId="6" fillId="2" borderId="2" xfId="0" applyFont="1" applyFill="1" applyBorder="1"/>
    <xf numFmtId="0" fontId="2" fillId="3" borderId="4" xfId="0" applyFont="1" applyFill="1" applyBorder="1"/>
    <xf numFmtId="0" fontId="2" fillId="4" borderId="4" xfId="0" applyFont="1" applyFill="1" applyBorder="1"/>
    <xf numFmtId="0" fontId="2" fillId="3" borderId="1" xfId="0" applyFont="1" applyFill="1" applyBorder="1"/>
    <xf numFmtId="0" fontId="2" fillId="3" borderId="7" xfId="0" applyFont="1" applyFill="1" applyBorder="1"/>
    <xf numFmtId="0" fontId="3" fillId="0" borderId="14" xfId="0" applyFont="1" applyBorder="1"/>
    <xf numFmtId="0" fontId="3" fillId="0" borderId="17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6" xfId="0" applyFont="1" applyFill="1" applyBorder="1"/>
    <xf numFmtId="0" fontId="2" fillId="0" borderId="8" xfId="0" applyFont="1" applyBorder="1"/>
    <xf numFmtId="0" fontId="4" fillId="0" borderId="8" xfId="0" applyFont="1" applyBorder="1"/>
    <xf numFmtId="0" fontId="2" fillId="0" borderId="0" xfId="0" applyFont="1" applyFill="1" applyBorder="1"/>
    <xf numFmtId="0" fontId="0" fillId="0" borderId="26" xfId="0" applyBorder="1"/>
    <xf numFmtId="0" fontId="0" fillId="0" borderId="27" xfId="0" applyBorder="1"/>
    <xf numFmtId="0" fontId="0" fillId="0" borderId="2" xfId="0" applyBorder="1"/>
    <xf numFmtId="0" fontId="1" fillId="0" borderId="0" xfId="0" applyFont="1"/>
    <xf numFmtId="0" fontId="0" fillId="0" borderId="31" xfId="0" applyFill="1" applyBorder="1" applyAlignment="1"/>
    <xf numFmtId="0" fontId="7" fillId="0" borderId="30" xfId="0" applyFont="1" applyFill="1" applyBorder="1" applyAlignment="1">
      <alignment horizontal="center"/>
    </xf>
    <xf numFmtId="0" fontId="0" fillId="0" borderId="32" xfId="0" applyFill="1" applyBorder="1" applyAlignment="1"/>
    <xf numFmtId="0" fontId="0" fillId="0" borderId="31" xfId="0" applyNumberFormat="1" applyFill="1" applyBorder="1" applyAlignment="1"/>
    <xf numFmtId="0" fontId="0" fillId="0" borderId="32" xfId="0" applyNumberFormat="1" applyFill="1" applyBorder="1" applyAlignment="1"/>
    <xf numFmtId="0" fontId="7" fillId="0" borderId="2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161925</xdr:colOff>
      <xdr:row>17</xdr:row>
      <xdr:rowOff>133350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7925" cy="345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161925</xdr:colOff>
      <xdr:row>18</xdr:row>
      <xdr:rowOff>9525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7925" cy="345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AR21"/>
  <sheetViews>
    <sheetView tabSelected="1" topLeftCell="A5" workbookViewId="0">
      <selection activeCell="W22" sqref="W22"/>
    </sheetView>
  </sheetViews>
  <sheetFormatPr defaultRowHeight="15" x14ac:dyDescent="0.25"/>
  <cols>
    <col min="12" max="20" width="9.140625" style="1"/>
    <col min="21" max="21" width="12.7109375" style="1" customWidth="1"/>
    <col min="22" max="22" width="14.140625" style="1" bestFit="1" customWidth="1"/>
    <col min="23" max="23" width="14.140625" style="1" customWidth="1"/>
    <col min="24" max="24" width="17.7109375" style="1" customWidth="1"/>
    <col min="25" max="44" width="9.140625" style="1"/>
  </cols>
  <sheetData>
    <row r="1" spans="12:27" ht="15.75" thickBot="1" x14ac:dyDescent="0.3"/>
    <row r="2" spans="12:27" x14ac:dyDescent="0.25">
      <c r="L2" s="9" t="s">
        <v>10</v>
      </c>
      <c r="M2" s="10"/>
      <c r="N2" s="10"/>
      <c r="O2" s="10"/>
      <c r="P2" s="10"/>
      <c r="Q2" s="10"/>
      <c r="R2" s="10"/>
      <c r="S2" s="10"/>
      <c r="T2" s="33"/>
    </row>
    <row r="3" spans="12:27" ht="15.75" thickBot="1" x14ac:dyDescent="0.3">
      <c r="L3" s="11" t="s">
        <v>11</v>
      </c>
      <c r="M3" s="12"/>
      <c r="N3" s="12"/>
      <c r="O3" s="12"/>
      <c r="P3" s="12"/>
      <c r="Q3" s="12"/>
      <c r="R3" s="12"/>
      <c r="S3" s="12"/>
      <c r="T3" s="34"/>
    </row>
    <row r="5" spans="12:27" ht="15.75" thickBot="1" x14ac:dyDescent="0.3"/>
    <row r="6" spans="12:27" ht="15.75" thickBot="1" x14ac:dyDescent="0.3">
      <c r="L6" s="6" t="s">
        <v>6</v>
      </c>
      <c r="M6" s="7" t="s">
        <v>7</v>
      </c>
      <c r="N6" s="7" t="s">
        <v>0</v>
      </c>
      <c r="O6" s="7" t="s">
        <v>1</v>
      </c>
      <c r="P6" s="7" t="s">
        <v>2</v>
      </c>
      <c r="Q6" s="7" t="s">
        <v>3</v>
      </c>
      <c r="R6" s="7" t="s">
        <v>4</v>
      </c>
      <c r="S6" s="7" t="s">
        <v>5</v>
      </c>
      <c r="T6" s="7" t="s">
        <v>8</v>
      </c>
      <c r="U6" s="8" t="s">
        <v>9</v>
      </c>
      <c r="V6" s="24" t="s">
        <v>19</v>
      </c>
      <c r="W6" s="40"/>
      <c r="X6" s="40"/>
    </row>
    <row r="7" spans="12:27" x14ac:dyDescent="0.25">
      <c r="L7" s="21">
        <v>0</v>
      </c>
      <c r="M7" s="3">
        <v>1</v>
      </c>
      <c r="N7" s="3">
        <v>1</v>
      </c>
      <c r="O7" s="3">
        <v>-2</v>
      </c>
      <c r="P7" s="15">
        <v>-3</v>
      </c>
      <c r="Q7" s="25">
        <v>0</v>
      </c>
      <c r="R7" s="25">
        <v>0</v>
      </c>
      <c r="S7" s="25">
        <v>0</v>
      </c>
      <c r="T7" s="3">
        <v>0</v>
      </c>
      <c r="U7" s="35"/>
      <c r="V7" s="1" t="s">
        <v>18</v>
      </c>
      <c r="Y7" s="1" t="s">
        <v>44</v>
      </c>
    </row>
    <row r="8" spans="12:27" ht="15.75" thickBot="1" x14ac:dyDescent="0.3">
      <c r="L8" s="22"/>
      <c r="M8" s="2">
        <v>2</v>
      </c>
      <c r="N8" s="2">
        <v>0</v>
      </c>
      <c r="O8" s="2">
        <v>3</v>
      </c>
      <c r="P8" s="19">
        <v>1</v>
      </c>
      <c r="Q8" s="13">
        <v>1</v>
      </c>
      <c r="R8" s="13">
        <v>0</v>
      </c>
      <c r="S8" s="13">
        <v>0</v>
      </c>
      <c r="T8" s="2">
        <v>18</v>
      </c>
      <c r="U8" s="36" t="s">
        <v>12</v>
      </c>
      <c r="V8" s="1" t="s">
        <v>16</v>
      </c>
      <c r="Y8" s="1" t="s">
        <v>45</v>
      </c>
      <c r="AA8" s="1" t="s">
        <v>46</v>
      </c>
    </row>
    <row r="9" spans="12:27" ht="15.75" thickBot="1" x14ac:dyDescent="0.3">
      <c r="L9" s="22"/>
      <c r="M9" s="2">
        <v>3</v>
      </c>
      <c r="N9" s="2">
        <v>0</v>
      </c>
      <c r="O9" s="17">
        <v>1</v>
      </c>
      <c r="P9" s="28">
        <v>2</v>
      </c>
      <c r="Q9" s="18">
        <v>0</v>
      </c>
      <c r="R9" s="13">
        <v>1</v>
      </c>
      <c r="S9" s="13">
        <v>0</v>
      </c>
      <c r="T9" s="2">
        <v>20</v>
      </c>
      <c r="U9" s="37" t="s">
        <v>14</v>
      </c>
      <c r="V9" s="1" t="s">
        <v>15</v>
      </c>
      <c r="AA9" s="1" t="s">
        <v>47</v>
      </c>
    </row>
    <row r="10" spans="12:27" ht="15.75" thickBot="1" x14ac:dyDescent="0.3">
      <c r="L10" s="23"/>
      <c r="M10" s="4">
        <v>4</v>
      </c>
      <c r="N10" s="4">
        <v>0</v>
      </c>
      <c r="O10" s="4">
        <v>3</v>
      </c>
      <c r="P10" s="20">
        <v>2</v>
      </c>
      <c r="Q10" s="14">
        <v>0</v>
      </c>
      <c r="R10" s="14">
        <v>0</v>
      </c>
      <c r="S10" s="14">
        <v>1</v>
      </c>
      <c r="T10" s="4">
        <v>24</v>
      </c>
      <c r="U10" s="38" t="s">
        <v>13</v>
      </c>
      <c r="V10" s="1" t="s">
        <v>17</v>
      </c>
    </row>
    <row r="11" spans="12:27" x14ac:dyDescent="0.25">
      <c r="L11" s="21">
        <v>1</v>
      </c>
      <c r="M11" s="3">
        <v>1</v>
      </c>
      <c r="N11" s="3">
        <f>N7+3/2*N9</f>
        <v>1</v>
      </c>
      <c r="O11" s="15">
        <f t="shared" ref="O11:T11" si="0">O7+3/2*O9</f>
        <v>-0.5</v>
      </c>
      <c r="P11" s="3">
        <f t="shared" si="0"/>
        <v>0</v>
      </c>
      <c r="Q11" s="3">
        <f t="shared" si="0"/>
        <v>0</v>
      </c>
      <c r="R11" s="3">
        <f t="shared" si="0"/>
        <v>1.5</v>
      </c>
      <c r="S11" s="3">
        <f t="shared" si="0"/>
        <v>0</v>
      </c>
      <c r="T11" s="3">
        <f t="shared" si="0"/>
        <v>30</v>
      </c>
      <c r="U11" s="35"/>
      <c r="V11" s="1" t="s">
        <v>25</v>
      </c>
      <c r="Y11" s="1" t="s">
        <v>41</v>
      </c>
    </row>
    <row r="12" spans="12:27" x14ac:dyDescent="0.25">
      <c r="L12" s="22"/>
      <c r="M12" s="2">
        <v>2</v>
      </c>
      <c r="N12" s="2">
        <f>N8-N9/2</f>
        <v>0</v>
      </c>
      <c r="O12" s="16">
        <f t="shared" ref="O12:T12" si="1">O8-O9/2</f>
        <v>2.5</v>
      </c>
      <c r="P12" s="2">
        <f t="shared" si="1"/>
        <v>0</v>
      </c>
      <c r="Q12" s="2">
        <f t="shared" si="1"/>
        <v>1</v>
      </c>
      <c r="R12" s="2">
        <f t="shared" si="1"/>
        <v>-0.5</v>
      </c>
      <c r="S12" s="2">
        <f t="shared" si="1"/>
        <v>0</v>
      </c>
      <c r="T12" s="2">
        <f t="shared" si="1"/>
        <v>8</v>
      </c>
      <c r="U12" s="36" t="s">
        <v>20</v>
      </c>
      <c r="V12" s="1" t="s">
        <v>26</v>
      </c>
      <c r="Y12" s="1" t="s">
        <v>42</v>
      </c>
      <c r="AA12" s="1" t="s">
        <v>43</v>
      </c>
    </row>
    <row r="13" spans="12:27" ht="15.75" thickBot="1" x14ac:dyDescent="0.3">
      <c r="L13" s="22"/>
      <c r="M13" s="2">
        <v>3</v>
      </c>
      <c r="N13" s="2">
        <f>N9/2</f>
        <v>0</v>
      </c>
      <c r="O13" s="19">
        <f t="shared" ref="O13:T13" si="2">O9/2</f>
        <v>0.5</v>
      </c>
      <c r="P13" s="2">
        <f t="shared" si="2"/>
        <v>1</v>
      </c>
      <c r="Q13" s="2">
        <f t="shared" si="2"/>
        <v>0</v>
      </c>
      <c r="R13" s="2">
        <f t="shared" si="2"/>
        <v>0.5</v>
      </c>
      <c r="S13" s="2">
        <f t="shared" si="2"/>
        <v>0</v>
      </c>
      <c r="T13" s="2">
        <f t="shared" si="2"/>
        <v>10</v>
      </c>
      <c r="U13" s="36" t="s">
        <v>21</v>
      </c>
      <c r="V13" s="24" t="s">
        <v>24</v>
      </c>
      <c r="W13" s="40"/>
      <c r="X13" s="40"/>
    </row>
    <row r="14" spans="12:27" ht="15.75" thickBot="1" x14ac:dyDescent="0.3">
      <c r="L14" s="23"/>
      <c r="M14" s="4">
        <v>4</v>
      </c>
      <c r="N14" s="26">
        <f>N10-N9</f>
        <v>0</v>
      </c>
      <c r="O14" s="28">
        <f t="shared" ref="O14:T14" si="3">O10-O9</f>
        <v>2</v>
      </c>
      <c r="P14" s="27">
        <f t="shared" si="3"/>
        <v>0</v>
      </c>
      <c r="Q14" s="4">
        <f t="shared" si="3"/>
        <v>0</v>
      </c>
      <c r="R14" s="4">
        <f t="shared" si="3"/>
        <v>-1</v>
      </c>
      <c r="S14" s="4">
        <f t="shared" si="3"/>
        <v>1</v>
      </c>
      <c r="T14" s="4">
        <f t="shared" si="3"/>
        <v>4</v>
      </c>
      <c r="U14" s="39" t="s">
        <v>22</v>
      </c>
      <c r="V14" s="1" t="s">
        <v>23</v>
      </c>
    </row>
    <row r="15" spans="12:27" x14ac:dyDescent="0.25">
      <c r="L15" s="21">
        <v>2</v>
      </c>
      <c r="M15" s="3">
        <v>1</v>
      </c>
      <c r="N15" s="29">
        <f>N11+N14/4</f>
        <v>1</v>
      </c>
      <c r="O15" s="3">
        <f t="shared" ref="O15:T15" si="4">O11+O14/4</f>
        <v>0</v>
      </c>
      <c r="P15" s="3">
        <f t="shared" si="4"/>
        <v>0</v>
      </c>
      <c r="Q15" s="30">
        <f t="shared" si="4"/>
        <v>0</v>
      </c>
      <c r="R15" s="30">
        <f t="shared" si="4"/>
        <v>1.25</v>
      </c>
      <c r="S15" s="30">
        <f t="shared" si="4"/>
        <v>0.25</v>
      </c>
      <c r="T15" s="29">
        <f t="shared" si="4"/>
        <v>31</v>
      </c>
      <c r="U15" s="35"/>
      <c r="V15" s="1" t="s">
        <v>27</v>
      </c>
      <c r="Y15" s="1" t="s">
        <v>38</v>
      </c>
    </row>
    <row r="16" spans="12:27" x14ac:dyDescent="0.25">
      <c r="L16" s="22"/>
      <c r="M16" s="2">
        <v>2</v>
      </c>
      <c r="N16" s="2">
        <f>N12-N14*2.5/2</f>
        <v>0</v>
      </c>
      <c r="O16" s="2">
        <f t="shared" ref="O16:T16" si="5">O12-O14*2.5/2</f>
        <v>0</v>
      </c>
      <c r="P16" s="2">
        <f t="shared" si="5"/>
        <v>0</v>
      </c>
      <c r="Q16" s="31">
        <f t="shared" si="5"/>
        <v>1</v>
      </c>
      <c r="R16" s="2">
        <f t="shared" si="5"/>
        <v>0.75</v>
      </c>
      <c r="S16" s="2">
        <f t="shared" si="5"/>
        <v>-1.25</v>
      </c>
      <c r="T16" s="31">
        <f t="shared" si="5"/>
        <v>3</v>
      </c>
      <c r="U16" s="36"/>
      <c r="V16" s="1" t="s">
        <v>28</v>
      </c>
      <c r="Y16" s="1" t="s">
        <v>40</v>
      </c>
      <c r="AA16" s="1" t="s">
        <v>39</v>
      </c>
    </row>
    <row r="17" spans="12:21" x14ac:dyDescent="0.25">
      <c r="L17" s="22"/>
      <c r="M17" s="2">
        <v>3</v>
      </c>
      <c r="N17" s="2">
        <f>N13-N14/4</f>
        <v>0</v>
      </c>
      <c r="O17" s="2">
        <f t="shared" ref="O17:T17" si="6">O13-O14/4</f>
        <v>0</v>
      </c>
      <c r="P17" s="31">
        <f t="shared" si="6"/>
        <v>1</v>
      </c>
      <c r="Q17" s="2">
        <f t="shared" si="6"/>
        <v>0</v>
      </c>
      <c r="R17" s="2">
        <f t="shared" si="6"/>
        <v>0.75</v>
      </c>
      <c r="S17" s="2">
        <f t="shared" si="6"/>
        <v>-0.25</v>
      </c>
      <c r="T17" s="31">
        <f t="shared" si="6"/>
        <v>9</v>
      </c>
      <c r="U17" s="36"/>
    </row>
    <row r="18" spans="12:21" ht="15.75" thickBot="1" x14ac:dyDescent="0.3">
      <c r="L18" s="23"/>
      <c r="M18" s="4">
        <v>4</v>
      </c>
      <c r="N18" s="4">
        <f>N14/2</f>
        <v>0</v>
      </c>
      <c r="O18" s="32">
        <f t="shared" ref="O18:T18" si="7">O14/2</f>
        <v>1</v>
      </c>
      <c r="P18" s="4">
        <f t="shared" si="7"/>
        <v>0</v>
      </c>
      <c r="Q18" s="4">
        <f t="shared" si="7"/>
        <v>0</v>
      </c>
      <c r="R18" s="4">
        <f t="shared" si="7"/>
        <v>-0.5</v>
      </c>
      <c r="S18" s="4">
        <f t="shared" si="7"/>
        <v>0.5</v>
      </c>
      <c r="T18" s="32">
        <f t="shared" si="7"/>
        <v>2</v>
      </c>
      <c r="U18" s="38"/>
    </row>
    <row r="19" spans="12:21" x14ac:dyDescent="0.25"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2:21" x14ac:dyDescent="0.25">
      <c r="N20" s="1" t="s">
        <v>29</v>
      </c>
      <c r="O20" s="1" t="s">
        <v>30</v>
      </c>
      <c r="P20" s="1" t="s">
        <v>31</v>
      </c>
      <c r="Q20" s="1" t="s">
        <v>32</v>
      </c>
      <c r="R20" s="1" t="s">
        <v>33</v>
      </c>
      <c r="S20" s="1" t="s">
        <v>34</v>
      </c>
    </row>
    <row r="21" spans="12:21" x14ac:dyDescent="0.25">
      <c r="Q21" s="1" t="s">
        <v>35</v>
      </c>
      <c r="R21" s="1" t="s">
        <v>36</v>
      </c>
      <c r="S21" s="1" t="s">
        <v>37</v>
      </c>
    </row>
  </sheetData>
  <mergeCells count="3">
    <mergeCell ref="L7:L10"/>
    <mergeCell ref="L11:L14"/>
    <mergeCell ref="L15:L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:R8"/>
  <sheetViews>
    <sheetView workbookViewId="0">
      <selection activeCell="J21" sqref="J21"/>
    </sheetView>
  </sheetViews>
  <sheetFormatPr defaultRowHeight="15" x14ac:dyDescent="0.25"/>
  <sheetData>
    <row r="2" spans="13:18" ht="15.75" thickBot="1" x14ac:dyDescent="0.3"/>
    <row r="3" spans="13:18" ht="15.75" thickBot="1" x14ac:dyDescent="0.3">
      <c r="M3" s="41">
        <v>2</v>
      </c>
      <c r="N3" s="42">
        <v>9</v>
      </c>
      <c r="Q3" t="s">
        <v>50</v>
      </c>
      <c r="R3" s="43">
        <f>M5*M3+N5*N3</f>
        <v>31</v>
      </c>
    </row>
    <row r="5" spans="13:18" x14ac:dyDescent="0.25">
      <c r="M5">
        <v>2</v>
      </c>
      <c r="N5">
        <v>3</v>
      </c>
      <c r="Q5" t="s">
        <v>48</v>
      </c>
      <c r="R5" t="s">
        <v>49</v>
      </c>
    </row>
    <row r="6" spans="13:18" x14ac:dyDescent="0.25">
      <c r="M6">
        <v>3</v>
      </c>
      <c r="N6">
        <v>1</v>
      </c>
      <c r="O6">
        <v>18</v>
      </c>
      <c r="Q6">
        <f>M6*M3+N6*N3</f>
        <v>15</v>
      </c>
      <c r="R6">
        <v>18</v>
      </c>
    </row>
    <row r="7" spans="13:18" x14ac:dyDescent="0.25">
      <c r="M7">
        <v>1</v>
      </c>
      <c r="N7">
        <v>2</v>
      </c>
      <c r="O7">
        <v>20</v>
      </c>
      <c r="Q7">
        <f>M7*M3+N7*N3</f>
        <v>20</v>
      </c>
      <c r="R7">
        <v>20</v>
      </c>
    </row>
    <row r="8" spans="13:18" x14ac:dyDescent="0.25">
      <c r="M8">
        <v>3</v>
      </c>
      <c r="N8">
        <v>2</v>
      </c>
      <c r="O8">
        <v>24</v>
      </c>
      <c r="Q8">
        <f>M8*M3+N8*N3</f>
        <v>24</v>
      </c>
      <c r="R8">
        <v>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opLeftCell="A9" workbookViewId="0">
      <selection activeCell="G31" sqref="G31"/>
    </sheetView>
  </sheetViews>
  <sheetFormatPr defaultRowHeight="15" x14ac:dyDescent="0.25"/>
  <cols>
    <col min="1" max="1" width="2.28515625" customWidth="1"/>
    <col min="2" max="2" width="8.85546875" customWidth="1"/>
    <col min="3" max="3" width="6.85546875" customWidth="1"/>
    <col min="4" max="4" width="19.42578125" bestFit="1" customWidth="1"/>
    <col min="5" max="5" width="16.7109375" bestFit="1" customWidth="1"/>
    <col min="6" max="7" width="11.140625" bestFit="1" customWidth="1"/>
  </cols>
  <sheetData>
    <row r="1" spans="1:5" x14ac:dyDescent="0.25">
      <c r="A1" s="44" t="s">
        <v>51</v>
      </c>
    </row>
    <row r="2" spans="1:5" x14ac:dyDescent="0.25">
      <c r="A2" s="44" t="s">
        <v>52</v>
      </c>
    </row>
    <row r="3" spans="1:5" x14ac:dyDescent="0.25">
      <c r="A3" s="44" t="s">
        <v>53</v>
      </c>
    </row>
    <row r="4" spans="1:5" x14ac:dyDescent="0.25">
      <c r="A4" s="44" t="s">
        <v>54</v>
      </c>
    </row>
    <row r="5" spans="1:5" x14ac:dyDescent="0.25">
      <c r="A5" s="44" t="s">
        <v>55</v>
      </c>
    </row>
    <row r="6" spans="1:5" x14ac:dyDescent="0.25">
      <c r="A6" s="44"/>
      <c r="B6" t="s">
        <v>56</v>
      </c>
    </row>
    <row r="7" spans="1:5" x14ac:dyDescent="0.25">
      <c r="A7" s="44"/>
      <c r="B7" t="s">
        <v>57</v>
      </c>
    </row>
    <row r="8" spans="1:5" x14ac:dyDescent="0.25">
      <c r="A8" s="44"/>
      <c r="B8" t="s">
        <v>58</v>
      </c>
    </row>
    <row r="9" spans="1:5" x14ac:dyDescent="0.25">
      <c r="A9" s="44" t="s">
        <v>59</v>
      </c>
    </row>
    <row r="10" spans="1:5" x14ac:dyDescent="0.25">
      <c r="B10" t="s">
        <v>60</v>
      </c>
    </row>
    <row r="11" spans="1:5" x14ac:dyDescent="0.25">
      <c r="B11" t="s">
        <v>61</v>
      </c>
    </row>
    <row r="14" spans="1:5" ht="15.75" thickBot="1" x14ac:dyDescent="0.3">
      <c r="A14" t="s">
        <v>62</v>
      </c>
    </row>
    <row r="15" spans="1:5" ht="15.75" thickBot="1" x14ac:dyDescent="0.3">
      <c r="B15" s="46" t="s">
        <v>63</v>
      </c>
      <c r="C15" s="46" t="s">
        <v>64</v>
      </c>
      <c r="D15" s="46" t="s">
        <v>65</v>
      </c>
      <c r="E15" s="46" t="s">
        <v>66</v>
      </c>
    </row>
    <row r="16" spans="1:5" ht="15.75" thickBot="1" x14ac:dyDescent="0.3">
      <c r="B16" s="45" t="s">
        <v>74</v>
      </c>
      <c r="C16" s="45" t="s">
        <v>50</v>
      </c>
      <c r="D16" s="48">
        <v>0</v>
      </c>
      <c r="E16" s="48">
        <v>31</v>
      </c>
    </row>
    <row r="19" spans="1:7" ht="15.75" thickBot="1" x14ac:dyDescent="0.3">
      <c r="A19" t="s">
        <v>67</v>
      </c>
    </row>
    <row r="20" spans="1:7" ht="15.75" thickBot="1" x14ac:dyDescent="0.3">
      <c r="B20" s="46" t="s">
        <v>63</v>
      </c>
      <c r="C20" s="46" t="s">
        <v>64</v>
      </c>
      <c r="D20" s="46" t="s">
        <v>65</v>
      </c>
      <c r="E20" s="46" t="s">
        <v>66</v>
      </c>
      <c r="F20" s="46" t="s">
        <v>68</v>
      </c>
    </row>
    <row r="21" spans="1:7" x14ac:dyDescent="0.25">
      <c r="B21" s="47" t="s">
        <v>75</v>
      </c>
      <c r="C21" s="47"/>
      <c r="D21" s="49">
        <v>0</v>
      </c>
      <c r="E21" s="49">
        <v>2</v>
      </c>
      <c r="F21" s="47" t="s">
        <v>76</v>
      </c>
    </row>
    <row r="22" spans="1:7" ht="15.75" thickBot="1" x14ac:dyDescent="0.3">
      <c r="B22" s="45" t="s">
        <v>77</v>
      </c>
      <c r="C22" s="45"/>
      <c r="D22" s="48">
        <v>0</v>
      </c>
      <c r="E22" s="48">
        <v>9</v>
      </c>
      <c r="F22" s="45" t="s">
        <v>76</v>
      </c>
    </row>
    <row r="25" spans="1:7" ht="15.75" thickBot="1" x14ac:dyDescent="0.3">
      <c r="A25" t="s">
        <v>69</v>
      </c>
    </row>
    <row r="26" spans="1:7" ht="15.75" thickBot="1" x14ac:dyDescent="0.3">
      <c r="B26" s="46" t="s">
        <v>63</v>
      </c>
      <c r="C26" s="46" t="s">
        <v>64</v>
      </c>
      <c r="D26" s="46" t="s">
        <v>70</v>
      </c>
      <c r="E26" s="46" t="s">
        <v>71</v>
      </c>
      <c r="F26" s="46" t="s">
        <v>72</v>
      </c>
      <c r="G26" s="46" t="s">
        <v>73</v>
      </c>
    </row>
    <row r="27" spans="1:7" x14ac:dyDescent="0.25">
      <c r="B27" s="47" t="s">
        <v>78</v>
      </c>
      <c r="C27" s="47" t="s">
        <v>48</v>
      </c>
      <c r="D27" s="49">
        <v>15</v>
      </c>
      <c r="E27" s="47" t="s">
        <v>79</v>
      </c>
      <c r="F27" s="47" t="s">
        <v>80</v>
      </c>
      <c r="G27" s="47">
        <v>3</v>
      </c>
    </row>
    <row r="28" spans="1:7" x14ac:dyDescent="0.25">
      <c r="B28" s="47" t="s">
        <v>81</v>
      </c>
      <c r="C28" s="47" t="s">
        <v>48</v>
      </c>
      <c r="D28" s="49">
        <v>20</v>
      </c>
      <c r="E28" s="47" t="s">
        <v>82</v>
      </c>
      <c r="F28" s="47" t="s">
        <v>83</v>
      </c>
      <c r="G28" s="47">
        <v>0</v>
      </c>
    </row>
    <row r="29" spans="1:7" ht="15.75" thickBot="1" x14ac:dyDescent="0.3">
      <c r="B29" s="45" t="s">
        <v>84</v>
      </c>
      <c r="C29" s="45" t="s">
        <v>48</v>
      </c>
      <c r="D29" s="48">
        <v>24</v>
      </c>
      <c r="E29" s="45" t="s">
        <v>85</v>
      </c>
      <c r="F29" s="45" t="s">
        <v>83</v>
      </c>
      <c r="G29" s="4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/>
  </sheetViews>
  <sheetFormatPr defaultRowHeight="15" x14ac:dyDescent="0.25"/>
  <cols>
    <col min="1" max="1" width="2.28515625" customWidth="1"/>
    <col min="2" max="2" width="8.85546875" customWidth="1"/>
    <col min="3" max="3" width="6.85546875" customWidth="1"/>
    <col min="4" max="4" width="9" customWidth="1"/>
    <col min="5" max="5" width="12" bestFit="1" customWidth="1"/>
    <col min="6" max="6" width="13.42578125" bestFit="1" customWidth="1"/>
    <col min="7" max="8" width="12.85546875" bestFit="1" customWidth="1"/>
  </cols>
  <sheetData>
    <row r="1" spans="1:8" x14ac:dyDescent="0.25">
      <c r="A1" s="44" t="s">
        <v>86</v>
      </c>
    </row>
    <row r="2" spans="1:8" x14ac:dyDescent="0.25">
      <c r="A2" s="44" t="s">
        <v>52</v>
      </c>
    </row>
    <row r="3" spans="1:8" x14ac:dyDescent="0.25">
      <c r="A3" s="44" t="s">
        <v>53</v>
      </c>
    </row>
    <row r="6" spans="1:8" ht="15.75" thickBot="1" x14ac:dyDescent="0.3">
      <c r="A6" t="s">
        <v>67</v>
      </c>
    </row>
    <row r="7" spans="1:8" x14ac:dyDescent="0.25">
      <c r="B7" s="50"/>
      <c r="C7" s="50"/>
      <c r="D7" s="50" t="s">
        <v>87</v>
      </c>
      <c r="E7" s="50" t="s">
        <v>89</v>
      </c>
      <c r="F7" s="50" t="s">
        <v>91</v>
      </c>
      <c r="G7" s="50" t="s">
        <v>93</v>
      </c>
      <c r="H7" s="50" t="s">
        <v>93</v>
      </c>
    </row>
    <row r="8" spans="1:8" ht="15.75" thickBot="1" x14ac:dyDescent="0.3">
      <c r="B8" s="51" t="s">
        <v>63</v>
      </c>
      <c r="C8" s="51" t="s">
        <v>64</v>
      </c>
      <c r="D8" s="51" t="s">
        <v>88</v>
      </c>
      <c r="E8" s="51" t="s">
        <v>90</v>
      </c>
      <c r="F8" s="51" t="s">
        <v>92</v>
      </c>
      <c r="G8" s="51" t="s">
        <v>94</v>
      </c>
      <c r="H8" s="51" t="s">
        <v>95</v>
      </c>
    </row>
    <row r="9" spans="1:8" x14ac:dyDescent="0.25">
      <c r="B9" s="47" t="s">
        <v>75</v>
      </c>
      <c r="C9" s="47"/>
      <c r="D9" s="47">
        <v>2</v>
      </c>
      <c r="E9" s="47">
        <v>0</v>
      </c>
      <c r="F9" s="47">
        <v>2</v>
      </c>
      <c r="G9" s="47">
        <v>2.5</v>
      </c>
      <c r="H9" s="47">
        <v>0.5</v>
      </c>
    </row>
    <row r="10" spans="1:8" ht="15.75" thickBot="1" x14ac:dyDescent="0.3">
      <c r="B10" s="45" t="s">
        <v>77</v>
      </c>
      <c r="C10" s="45"/>
      <c r="D10" s="45">
        <v>9</v>
      </c>
      <c r="E10" s="45">
        <v>0</v>
      </c>
      <c r="F10" s="45">
        <v>3</v>
      </c>
      <c r="G10" s="45">
        <v>1</v>
      </c>
      <c r="H10" s="45">
        <v>1.6666666666666667</v>
      </c>
    </row>
    <row r="12" spans="1:8" ht="15.75" thickBot="1" x14ac:dyDescent="0.3">
      <c r="A12" t="s">
        <v>69</v>
      </c>
    </row>
    <row r="13" spans="1:8" x14ac:dyDescent="0.25">
      <c r="B13" s="50"/>
      <c r="C13" s="50"/>
      <c r="D13" s="50" t="s">
        <v>87</v>
      </c>
      <c r="E13" s="50" t="s">
        <v>96</v>
      </c>
      <c r="F13" s="50" t="s">
        <v>98</v>
      </c>
      <c r="G13" s="50" t="s">
        <v>93</v>
      </c>
      <c r="H13" s="50" t="s">
        <v>93</v>
      </c>
    </row>
    <row r="14" spans="1:8" ht="15.75" thickBot="1" x14ac:dyDescent="0.3">
      <c r="B14" s="51" t="s">
        <v>63</v>
      </c>
      <c r="C14" s="51" t="s">
        <v>64</v>
      </c>
      <c r="D14" s="51" t="s">
        <v>88</v>
      </c>
      <c r="E14" s="51" t="s">
        <v>97</v>
      </c>
      <c r="F14" s="51" t="s">
        <v>99</v>
      </c>
      <c r="G14" s="51" t="s">
        <v>94</v>
      </c>
      <c r="H14" s="51" t="s">
        <v>95</v>
      </c>
    </row>
    <row r="15" spans="1:8" x14ac:dyDescent="0.25">
      <c r="B15" s="47" t="s">
        <v>78</v>
      </c>
      <c r="C15" s="47" t="s">
        <v>48</v>
      </c>
      <c r="D15" s="47">
        <v>15</v>
      </c>
      <c r="E15" s="47">
        <v>0</v>
      </c>
      <c r="F15" s="47">
        <v>18</v>
      </c>
      <c r="G15" s="47">
        <v>1E+30</v>
      </c>
      <c r="H15" s="47">
        <v>3</v>
      </c>
    </row>
    <row r="16" spans="1:8" x14ac:dyDescent="0.25">
      <c r="B16" s="47" t="s">
        <v>81</v>
      </c>
      <c r="C16" s="47" t="s">
        <v>48</v>
      </c>
      <c r="D16" s="47">
        <v>20</v>
      </c>
      <c r="E16" s="47">
        <v>1.25</v>
      </c>
      <c r="F16" s="47">
        <v>20</v>
      </c>
      <c r="G16" s="47">
        <v>4</v>
      </c>
      <c r="H16" s="47">
        <v>4</v>
      </c>
    </row>
    <row r="17" spans="2:8" ht="15.75" thickBot="1" x14ac:dyDescent="0.3">
      <c r="B17" s="45" t="s">
        <v>84</v>
      </c>
      <c r="C17" s="45" t="s">
        <v>48</v>
      </c>
      <c r="D17" s="45">
        <v>24</v>
      </c>
      <c r="E17" s="45">
        <v>0.25</v>
      </c>
      <c r="F17" s="45">
        <v>24</v>
      </c>
      <c r="G17" s="45">
        <v>2.4</v>
      </c>
      <c r="H17" s="45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sqref="A1:A3"/>
    </sheetView>
  </sheetViews>
  <sheetFormatPr defaultRowHeight="15" x14ac:dyDescent="0.25"/>
  <cols>
    <col min="1" max="1" width="2.28515625" customWidth="1"/>
    <col min="2" max="2" width="8.85546875" customWidth="1"/>
    <col min="3" max="3" width="8.7109375" customWidth="1"/>
    <col min="4" max="4" width="7.85546875" customWidth="1"/>
    <col min="5" max="5" width="2.28515625" customWidth="1"/>
    <col min="6" max="6" width="7.28515625" customWidth="1"/>
    <col min="7" max="7" width="13.42578125" bestFit="1" customWidth="1"/>
    <col min="8" max="8" width="2.28515625" customWidth="1"/>
    <col min="9" max="9" width="7.28515625" customWidth="1"/>
    <col min="10" max="10" width="13.42578125" bestFit="1" customWidth="1"/>
  </cols>
  <sheetData>
    <row r="1" spans="1:10" x14ac:dyDescent="0.25">
      <c r="A1" s="44" t="s">
        <v>100</v>
      </c>
    </row>
    <row r="2" spans="1:10" x14ac:dyDescent="0.25">
      <c r="A2" s="44" t="s">
        <v>52</v>
      </c>
    </row>
    <row r="3" spans="1:10" x14ac:dyDescent="0.25">
      <c r="A3" s="44" t="s">
        <v>53</v>
      </c>
    </row>
    <row r="5" spans="1:10" ht="15.75" thickBot="1" x14ac:dyDescent="0.3"/>
    <row r="6" spans="1:10" x14ac:dyDescent="0.25">
      <c r="B6" s="50"/>
      <c r="C6" s="50" t="s">
        <v>91</v>
      </c>
      <c r="D6" s="50"/>
    </row>
    <row r="7" spans="1:10" ht="15.75" thickBot="1" x14ac:dyDescent="0.3">
      <c r="B7" s="51" t="s">
        <v>63</v>
      </c>
      <c r="C7" s="51" t="s">
        <v>64</v>
      </c>
      <c r="D7" s="51" t="s">
        <v>88</v>
      </c>
    </row>
    <row r="8" spans="1:10" ht="15.75" thickBot="1" x14ac:dyDescent="0.3">
      <c r="B8" s="45" t="s">
        <v>74</v>
      </c>
      <c r="C8" s="45" t="s">
        <v>50</v>
      </c>
      <c r="D8" s="48">
        <v>31</v>
      </c>
    </row>
    <row r="10" spans="1:10" ht="15.75" thickBot="1" x14ac:dyDescent="0.3"/>
    <row r="11" spans="1:10" x14ac:dyDescent="0.25">
      <c r="B11" s="50"/>
      <c r="C11" s="50" t="s">
        <v>101</v>
      </c>
      <c r="D11" s="50"/>
      <c r="F11" s="50" t="s">
        <v>102</v>
      </c>
      <c r="G11" s="50" t="s">
        <v>91</v>
      </c>
      <c r="I11" s="50" t="s">
        <v>105</v>
      </c>
      <c r="J11" s="50" t="s">
        <v>91</v>
      </c>
    </row>
    <row r="12" spans="1:10" ht="15.75" thickBot="1" x14ac:dyDescent="0.3">
      <c r="B12" s="51" t="s">
        <v>63</v>
      </c>
      <c r="C12" s="51" t="s">
        <v>64</v>
      </c>
      <c r="D12" s="51" t="s">
        <v>88</v>
      </c>
      <c r="F12" s="51" t="s">
        <v>103</v>
      </c>
      <c r="G12" s="51" t="s">
        <v>104</v>
      </c>
      <c r="I12" s="51" t="s">
        <v>103</v>
      </c>
      <c r="J12" s="51" t="s">
        <v>104</v>
      </c>
    </row>
    <row r="13" spans="1:10" x14ac:dyDescent="0.25">
      <c r="B13" s="47" t="s">
        <v>75</v>
      </c>
      <c r="C13" s="47"/>
      <c r="D13" s="49">
        <v>2</v>
      </c>
      <c r="F13" s="49">
        <v>0</v>
      </c>
      <c r="G13" s="49">
        <v>27</v>
      </c>
      <c r="I13" s="49">
        <v>2</v>
      </c>
      <c r="J13" s="49">
        <v>31</v>
      </c>
    </row>
    <row r="14" spans="1:10" ht="15.75" thickBot="1" x14ac:dyDescent="0.3">
      <c r="B14" s="45" t="s">
        <v>77</v>
      </c>
      <c r="C14" s="45"/>
      <c r="D14" s="48">
        <v>9</v>
      </c>
      <c r="F14" s="48">
        <v>0</v>
      </c>
      <c r="G14" s="48">
        <v>4</v>
      </c>
      <c r="I14" s="48">
        <v>9</v>
      </c>
      <c r="J14" s="48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simpleks</vt:lpstr>
      <vt:lpstr>solver</vt:lpstr>
      <vt:lpstr>Raport wyników 1</vt:lpstr>
      <vt:lpstr>Raport wrażliwości 1</vt:lpstr>
      <vt:lpstr>Raport granic 1</vt:lpstr>
    </vt:vector>
  </TitlesOfParts>
  <Company>UNIWERSYTET GDAŃSKI, WYDZIAŁ ZARZĄDZANIA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Chylińska</dc:creator>
  <cp:lastModifiedBy>Marta Chylińska</cp:lastModifiedBy>
  <dcterms:created xsi:type="dcterms:W3CDTF">2017-01-18T17:42:35Z</dcterms:created>
  <dcterms:modified xsi:type="dcterms:W3CDTF">2017-01-19T09:59:31Z</dcterms:modified>
</cp:coreProperties>
</file>